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" i="2"/>
  <c r="E2" s="1"/>
  <c r="F2" s="1"/>
  <c r="S3"/>
  <c r="T3" s="1"/>
  <c r="U3" s="1"/>
  <c r="S2"/>
  <c r="T2" s="1"/>
  <c r="U2" s="1"/>
  <c r="N3"/>
  <c r="O3" s="1"/>
  <c r="P3" s="1"/>
  <c r="N2"/>
  <c r="O2" s="1"/>
  <c r="P2" s="1"/>
  <c r="I3"/>
  <c r="J3" s="1"/>
  <c r="K3" s="1"/>
  <c r="I2"/>
  <c r="J2" s="1"/>
  <c r="K2" s="1"/>
  <c r="D3"/>
  <c r="E3" s="1"/>
  <c r="F3" s="1"/>
</calcChain>
</file>

<file path=xl/sharedStrings.xml><?xml version="1.0" encoding="utf-8"?>
<sst xmlns="http://schemas.openxmlformats.org/spreadsheetml/2006/main" count="74" uniqueCount="37">
  <si>
    <t>Latitude</t>
  </si>
  <si>
    <t>Longitude</t>
  </si>
  <si>
    <t>Seconds</t>
  </si>
  <si>
    <t>Decimal '</t>
  </si>
  <si>
    <t>Round</t>
  </si>
  <si>
    <t>#</t>
  </si>
  <si>
    <t>Town of Chilmark</t>
  </si>
  <si>
    <t>Northeast Boundary</t>
  </si>
  <si>
    <t>Northwest Boundary</t>
  </si>
  <si>
    <t>Southeast Boundary</t>
  </si>
  <si>
    <t>Southwest Boundary</t>
  </si>
  <si>
    <t>Description</t>
  </si>
  <si>
    <t xml:space="preserve"> 41°21'9.26"N</t>
  </si>
  <si>
    <t xml:space="preserve"> 70°45'59.91"W</t>
  </si>
  <si>
    <t>41°21'9.00"N</t>
  </si>
  <si>
    <t>70°46'0.35"W</t>
  </si>
  <si>
    <t>41°21'7.82"N</t>
  </si>
  <si>
    <t xml:space="preserve"> 70°45'58.77"W</t>
  </si>
  <si>
    <t xml:space="preserve"> 41°21'7.59"N</t>
  </si>
  <si>
    <t xml:space="preserve"> 70°45'59.21"W</t>
  </si>
  <si>
    <t xml:space="preserve"> 41°21</t>
  </si>
  <si>
    <t xml:space="preserve"> 70°45</t>
  </si>
  <si>
    <t>70°46</t>
  </si>
  <si>
    <t>41°21</t>
  </si>
  <si>
    <t>.154'N</t>
  </si>
  <si>
    <t>.999'W</t>
  </si>
  <si>
    <t>.127'N</t>
  </si>
  <si>
    <t>.006'W</t>
  </si>
  <si>
    <t>.987'W</t>
  </si>
  <si>
    <t>Off-Site Culling &amp;</t>
  </si>
  <si>
    <t>Upweller</t>
  </si>
  <si>
    <t xml:space="preserve"> Menemsha Channel (V2)</t>
  </si>
  <si>
    <t>Proposed Off-Site Culling &amp; Upweller Area Coordinates</t>
  </si>
  <si>
    <t>Converted to GPS Format</t>
  </si>
  <si>
    <t>.150'N</t>
  </si>
  <si>
    <t>.130'N</t>
  </si>
  <si>
    <t>.980'W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</si>
</sst>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;[Red]0.0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8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3" borderId="0" xfId="0" applyFill="1" applyBorder="1"/>
    <xf numFmtId="0" fontId="2" fillId="3" borderId="21" xfId="0" applyFont="1" applyFill="1" applyBorder="1"/>
    <xf numFmtId="0" fontId="2" fillId="3" borderId="20" xfId="0" applyFont="1" applyFill="1" applyBorder="1"/>
    <xf numFmtId="0" fontId="0" fillId="0" borderId="5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Alignment="1">
      <alignment horizontal="right"/>
    </xf>
    <xf numFmtId="0" fontId="3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/>
    <xf numFmtId="0" fontId="1" fillId="0" borderId="0" xfId="0" applyFont="1"/>
    <xf numFmtId="0" fontId="0" fillId="0" borderId="2" xfId="0" applyFont="1" applyBorder="1"/>
    <xf numFmtId="0" fontId="0" fillId="0" borderId="3" xfId="0" applyFont="1" applyBorder="1"/>
    <xf numFmtId="0" fontId="0" fillId="0" borderId="18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0" xfId="0" applyNumberFormat="1"/>
    <xf numFmtId="165" fontId="0" fillId="0" borderId="23" xfId="0" applyNumberFormat="1" applyFont="1" applyBorder="1"/>
    <xf numFmtId="165" fontId="0" fillId="0" borderId="0" xfId="0" applyNumberFormat="1"/>
    <xf numFmtId="164" fontId="2" fillId="3" borderId="21" xfId="0" applyNumberFormat="1" applyFont="1" applyFill="1" applyBorder="1"/>
    <xf numFmtId="165" fontId="0" fillId="0" borderId="25" xfId="0" applyNumberFormat="1" applyFont="1" applyBorder="1"/>
    <xf numFmtId="0" fontId="0" fillId="0" borderId="2" xfId="0" applyBorder="1" applyAlignment="1">
      <alignment horizontal="right"/>
    </xf>
    <xf numFmtId="0" fontId="0" fillId="0" borderId="26" xfId="0" applyBorder="1"/>
    <xf numFmtId="0" fontId="0" fillId="0" borderId="22" xfId="0" applyBorder="1"/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7" fillId="0" borderId="16" xfId="0" applyFont="1" applyBorder="1" applyAlignment="1">
      <alignment horizontal="left"/>
    </xf>
    <xf numFmtId="0" fontId="1" fillId="0" borderId="26" xfId="0" applyFont="1" applyBorder="1"/>
    <xf numFmtId="0" fontId="8" fillId="0" borderId="5" xfId="0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0" fontId="9" fillId="0" borderId="11" xfId="0" applyFont="1" applyBorder="1"/>
    <xf numFmtId="0" fontId="10" fillId="0" borderId="12" xfId="0" applyFont="1" applyBorder="1"/>
    <xf numFmtId="0" fontId="10" fillId="2" borderId="19" xfId="0" applyFont="1" applyFill="1" applyBorder="1"/>
    <xf numFmtId="0" fontId="10" fillId="0" borderId="13" xfId="0" applyFont="1" applyBorder="1"/>
    <xf numFmtId="0" fontId="10" fillId="0" borderId="14" xfId="0" applyFont="1" applyBorder="1"/>
    <xf numFmtId="0" fontId="10" fillId="2" borderId="12" xfId="0" applyFont="1" applyFill="1" applyBorder="1"/>
    <xf numFmtId="0" fontId="8" fillId="0" borderId="15" xfId="0" applyFont="1" applyBorder="1"/>
    <xf numFmtId="0" fontId="8" fillId="0" borderId="6" xfId="0" applyFont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23"/>
  <sheetViews>
    <sheetView tabSelected="1" workbookViewId="0">
      <selection activeCell="O26" sqref="O26"/>
    </sheetView>
  </sheetViews>
  <sheetFormatPr defaultRowHeight="15"/>
  <cols>
    <col min="1" max="1" width="3.140625" customWidth="1"/>
    <col min="2" max="2" width="1.85546875" style="14" customWidth="1"/>
    <col min="3" max="3" width="2.42578125" style="33" customWidth="1"/>
    <col min="4" max="4" width="9.140625" style="21"/>
    <col min="5" max="5" width="7.85546875" customWidth="1"/>
    <col min="6" max="6" width="6.28515625" customWidth="1"/>
    <col min="7" max="7" width="7.7109375" customWidth="1"/>
    <col min="8" max="8" width="8.28515625" customWidth="1"/>
    <col min="9" max="9" width="7" customWidth="1"/>
    <col min="10" max="10" width="7.7109375" customWidth="1"/>
    <col min="11" max="11" width="8.28515625" customWidth="1"/>
    <col min="12" max="12" width="7" customWidth="1"/>
    <col min="13" max="13" width="7.7109375" customWidth="1"/>
    <col min="14" max="14" width="8.28515625" customWidth="1"/>
    <col min="15" max="15" width="7" customWidth="1"/>
    <col min="16" max="16" width="7.7109375" customWidth="1"/>
    <col min="17" max="17" width="9" customWidth="1"/>
    <col min="18" max="18" width="1.85546875" customWidth="1"/>
  </cols>
  <sheetData>
    <row r="1" spans="2:18" ht="15.75" thickBot="1"/>
    <row r="2" spans="2:18" ht="23.25" thickTop="1">
      <c r="B2" s="12"/>
      <c r="C2" s="28"/>
      <c r="D2" s="18"/>
      <c r="E2" s="7"/>
      <c r="F2" s="7"/>
      <c r="G2" s="7"/>
      <c r="H2" s="7"/>
      <c r="I2" s="7"/>
      <c r="J2" s="15" t="s">
        <v>32</v>
      </c>
      <c r="K2" s="15"/>
      <c r="L2" s="7"/>
      <c r="M2" s="7"/>
      <c r="N2" s="7"/>
      <c r="O2" s="7"/>
      <c r="P2" s="7"/>
      <c r="Q2" s="7"/>
      <c r="R2" s="4"/>
    </row>
    <row r="3" spans="2:18" ht="20.25">
      <c r="B3" s="11"/>
      <c r="C3" s="29"/>
      <c r="D3" s="16"/>
      <c r="E3" s="3"/>
      <c r="F3" s="3"/>
      <c r="G3" s="3"/>
      <c r="H3" s="3"/>
      <c r="I3" s="3"/>
      <c r="J3" s="16" t="s">
        <v>6</v>
      </c>
      <c r="K3" s="16"/>
      <c r="L3" s="3"/>
      <c r="M3" s="3"/>
      <c r="N3" s="3"/>
      <c r="O3" s="3"/>
      <c r="P3" s="3"/>
      <c r="Q3" s="3"/>
      <c r="R3" s="5"/>
    </row>
    <row r="4" spans="2:18" ht="15.75">
      <c r="B4" s="11"/>
      <c r="C4" s="29"/>
      <c r="D4" s="19"/>
      <c r="E4" s="3"/>
      <c r="F4" s="3"/>
      <c r="G4" s="3"/>
      <c r="H4" s="3"/>
      <c r="I4" s="3"/>
      <c r="J4" s="17" t="s">
        <v>31</v>
      </c>
      <c r="K4" s="17"/>
      <c r="L4" s="3"/>
      <c r="M4" s="3"/>
      <c r="N4" s="3"/>
      <c r="O4" s="3"/>
      <c r="P4" s="3"/>
      <c r="Q4" s="3"/>
      <c r="R4" s="5"/>
    </row>
    <row r="5" spans="2:18" ht="2.25" customHeight="1" thickBot="1">
      <c r="B5" s="11"/>
      <c r="C5" s="29"/>
      <c r="D5" s="19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5"/>
    </row>
    <row r="6" spans="2:18" s="60" customFormat="1" ht="13.5" thickBot="1">
      <c r="B6" s="50"/>
      <c r="C6" s="51" t="s">
        <v>5</v>
      </c>
      <c r="D6" s="52" t="s">
        <v>11</v>
      </c>
      <c r="E6" s="53"/>
      <c r="F6" s="54"/>
      <c r="G6" s="55" t="s">
        <v>7</v>
      </c>
      <c r="H6" s="56"/>
      <c r="I6" s="57"/>
      <c r="J6" s="55" t="s">
        <v>8</v>
      </c>
      <c r="K6" s="56"/>
      <c r="L6" s="57"/>
      <c r="M6" s="55" t="s">
        <v>9</v>
      </c>
      <c r="N6" s="56"/>
      <c r="O6" s="57"/>
      <c r="P6" s="55" t="s">
        <v>10</v>
      </c>
      <c r="Q6" s="58"/>
      <c r="R6" s="59"/>
    </row>
    <row r="7" spans="2:18" ht="17.25" customHeight="1" thickTop="1">
      <c r="B7" s="11"/>
      <c r="C7" s="30"/>
      <c r="D7" s="48" t="s">
        <v>29</v>
      </c>
      <c r="E7" s="3"/>
      <c r="F7" s="9" t="s">
        <v>0</v>
      </c>
      <c r="G7" s="42" t="s">
        <v>12</v>
      </c>
      <c r="H7" s="26"/>
      <c r="I7" s="9" t="s">
        <v>0</v>
      </c>
      <c r="J7" s="42" t="s">
        <v>14</v>
      </c>
      <c r="K7" s="26"/>
      <c r="L7" s="9" t="s">
        <v>0</v>
      </c>
      <c r="M7" s="42" t="s">
        <v>16</v>
      </c>
      <c r="N7" s="26"/>
      <c r="O7" s="9" t="s">
        <v>0</v>
      </c>
      <c r="P7" s="42" t="s">
        <v>18</v>
      </c>
      <c r="Q7" s="27"/>
      <c r="R7" s="5"/>
    </row>
    <row r="8" spans="2:18" ht="17.25" customHeight="1" thickBot="1">
      <c r="B8" s="11"/>
      <c r="C8" s="31"/>
      <c r="D8" s="48" t="s">
        <v>30</v>
      </c>
      <c r="E8" s="3"/>
      <c r="F8" s="10" t="s">
        <v>1</v>
      </c>
      <c r="G8" s="1" t="s">
        <v>13</v>
      </c>
      <c r="H8" s="23"/>
      <c r="I8" s="10" t="s">
        <v>1</v>
      </c>
      <c r="J8" s="1" t="s">
        <v>15</v>
      </c>
      <c r="K8" s="23"/>
      <c r="L8" s="10" t="s">
        <v>1</v>
      </c>
      <c r="M8" s="1" t="s">
        <v>17</v>
      </c>
      <c r="N8" s="23"/>
      <c r="O8" s="10" t="s">
        <v>1</v>
      </c>
      <c r="P8" s="1" t="s">
        <v>19</v>
      </c>
      <c r="Q8" s="24"/>
      <c r="R8" s="5"/>
    </row>
    <row r="9" spans="2:18" ht="17.25" customHeight="1" thickTop="1">
      <c r="B9" s="11"/>
      <c r="C9" s="34"/>
      <c r="D9" s="41"/>
      <c r="E9" s="41"/>
      <c r="F9" s="8"/>
      <c r="G9" s="3"/>
      <c r="H9" s="3"/>
      <c r="I9" s="8"/>
      <c r="J9" s="3"/>
      <c r="K9" s="3"/>
      <c r="L9" s="8"/>
      <c r="M9" s="3"/>
      <c r="N9" s="3"/>
      <c r="O9" s="8"/>
      <c r="P9" s="3"/>
      <c r="Q9" s="3"/>
      <c r="R9" s="5"/>
    </row>
    <row r="10" spans="2:18" ht="10.5" customHeight="1" thickBot="1">
      <c r="B10" s="13"/>
      <c r="C10" s="32"/>
      <c r="D10" s="2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6"/>
    </row>
    <row r="11" spans="2:18" ht="15.75" thickTop="1"/>
    <row r="13" spans="2:18" ht="15.75" thickBot="1"/>
    <row r="14" spans="2:18" ht="23.25" thickTop="1">
      <c r="B14" s="12"/>
      <c r="C14" s="28"/>
      <c r="D14" s="18"/>
      <c r="E14" s="7"/>
      <c r="F14" s="7"/>
      <c r="G14" s="7"/>
      <c r="H14" s="7"/>
      <c r="I14" s="7"/>
      <c r="J14" s="15" t="s">
        <v>32</v>
      </c>
      <c r="K14" s="15"/>
      <c r="L14" s="7"/>
      <c r="M14" s="7"/>
      <c r="N14" s="7"/>
      <c r="O14" s="7"/>
      <c r="P14" s="7"/>
      <c r="Q14" s="7"/>
      <c r="R14" s="4"/>
    </row>
    <row r="15" spans="2:18" ht="20.25">
      <c r="B15" s="11"/>
      <c r="C15" s="29"/>
      <c r="D15" s="16"/>
      <c r="E15" s="3"/>
      <c r="F15" s="3"/>
      <c r="G15" s="3"/>
      <c r="H15" s="3"/>
      <c r="I15" s="3"/>
      <c r="J15" s="16" t="s">
        <v>33</v>
      </c>
      <c r="K15" s="16"/>
      <c r="L15" s="3"/>
      <c r="M15" s="3"/>
      <c r="N15" s="3"/>
      <c r="O15" s="3"/>
      <c r="P15" s="3"/>
      <c r="Q15" s="3"/>
      <c r="R15" s="5"/>
    </row>
    <row r="16" spans="2:18" ht="15.75">
      <c r="B16" s="11"/>
      <c r="C16" s="29"/>
      <c r="D16" s="19"/>
      <c r="E16" s="3"/>
      <c r="F16" s="3"/>
      <c r="G16" s="3"/>
      <c r="H16" s="3"/>
      <c r="I16" s="3"/>
      <c r="J16" s="17" t="s">
        <v>31</v>
      </c>
      <c r="K16" s="17"/>
      <c r="L16" s="3"/>
      <c r="M16" s="3"/>
      <c r="N16" s="3"/>
      <c r="O16" s="3"/>
      <c r="P16" s="3"/>
      <c r="Q16" s="3"/>
      <c r="R16" s="5"/>
    </row>
    <row r="17" spans="2:18" ht="6" customHeight="1" thickBot="1">
      <c r="B17" s="11"/>
      <c r="C17" s="29"/>
      <c r="D17" s="19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5"/>
    </row>
    <row r="18" spans="2:18" s="60" customFormat="1" ht="13.5" thickBot="1">
      <c r="B18" s="50"/>
      <c r="C18" s="51" t="s">
        <v>5</v>
      </c>
      <c r="D18" s="52" t="s">
        <v>11</v>
      </c>
      <c r="E18" s="53"/>
      <c r="F18" s="54"/>
      <c r="G18" s="55" t="s">
        <v>7</v>
      </c>
      <c r="H18" s="56"/>
      <c r="I18" s="57"/>
      <c r="J18" s="55" t="s">
        <v>8</v>
      </c>
      <c r="K18" s="56"/>
      <c r="L18" s="57"/>
      <c r="M18" s="55" t="s">
        <v>9</v>
      </c>
      <c r="N18" s="56"/>
      <c r="O18" s="57"/>
      <c r="P18" s="55" t="s">
        <v>10</v>
      </c>
      <c r="Q18" s="58"/>
      <c r="R18" s="59"/>
    </row>
    <row r="19" spans="2:18" ht="16.5" thickTop="1">
      <c r="B19" s="11"/>
      <c r="C19" s="30"/>
      <c r="D19" s="48" t="s">
        <v>29</v>
      </c>
      <c r="E19" s="3"/>
      <c r="F19" s="9" t="s">
        <v>0</v>
      </c>
      <c r="G19" s="43" t="s">
        <v>20</v>
      </c>
      <c r="H19" s="44" t="s">
        <v>24</v>
      </c>
      <c r="I19" s="9" t="s">
        <v>0</v>
      </c>
      <c r="J19" s="43" t="s">
        <v>23</v>
      </c>
      <c r="K19" s="44" t="s">
        <v>34</v>
      </c>
      <c r="L19" s="9" t="s">
        <v>0</v>
      </c>
      <c r="M19" s="43" t="s">
        <v>23</v>
      </c>
      <c r="N19" s="44" t="s">
        <v>35</v>
      </c>
      <c r="O19" s="9" t="s">
        <v>0</v>
      </c>
      <c r="P19" s="43" t="s">
        <v>20</v>
      </c>
      <c r="Q19" s="46" t="s">
        <v>26</v>
      </c>
      <c r="R19" s="5"/>
    </row>
    <row r="20" spans="2:18" ht="15.75" thickBot="1">
      <c r="B20" s="11"/>
      <c r="C20" s="31"/>
      <c r="D20" s="48" t="s">
        <v>30</v>
      </c>
      <c r="E20" s="3"/>
      <c r="F20" s="10" t="s">
        <v>1</v>
      </c>
      <c r="G20" s="40" t="s">
        <v>21</v>
      </c>
      <c r="H20" s="45" t="s">
        <v>25</v>
      </c>
      <c r="I20" s="10" t="s">
        <v>1</v>
      </c>
      <c r="J20" s="40" t="s">
        <v>22</v>
      </c>
      <c r="K20" s="45" t="s">
        <v>27</v>
      </c>
      <c r="L20" s="10" t="s">
        <v>1</v>
      </c>
      <c r="M20" s="40" t="s">
        <v>21</v>
      </c>
      <c r="N20" s="45" t="s">
        <v>36</v>
      </c>
      <c r="O20" s="10" t="s">
        <v>1</v>
      </c>
      <c r="P20" s="40" t="s">
        <v>21</v>
      </c>
      <c r="Q20" s="47" t="s">
        <v>28</v>
      </c>
      <c r="R20" s="5"/>
    </row>
    <row r="21" spans="2:18" ht="15.75" thickTop="1">
      <c r="B21" s="11"/>
      <c r="C21" s="34"/>
      <c r="D21" s="49"/>
      <c r="E21" s="41"/>
      <c r="F21" s="8"/>
      <c r="G21" s="3"/>
      <c r="H21" s="3"/>
      <c r="I21" s="8"/>
      <c r="J21" s="3"/>
      <c r="K21" s="3"/>
      <c r="L21" s="8"/>
      <c r="M21" s="3"/>
      <c r="N21" s="3"/>
      <c r="O21" s="8"/>
      <c r="P21" s="3"/>
      <c r="Q21" s="3"/>
      <c r="R21" s="5"/>
    </row>
    <row r="22" spans="2:18" ht="15.75" thickBot="1">
      <c r="B22" s="13"/>
      <c r="C22" s="32"/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6"/>
    </row>
    <row r="23" spans="2:18" ht="15.75" thickTop="1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"/>
  <sheetViews>
    <sheetView topLeftCell="B1" workbookViewId="0">
      <selection activeCell="B1" sqref="B1:U3"/>
    </sheetView>
  </sheetViews>
  <sheetFormatPr defaultRowHeight="15"/>
  <cols>
    <col min="2" max="2" width="6.28515625" style="35" customWidth="1"/>
    <col min="4" max="4" width="9.140625" style="37"/>
    <col min="5" max="5" width="7" style="37" customWidth="1"/>
    <col min="6" max="6" width="9.140625" style="37"/>
    <col min="7" max="7" width="6.28515625" style="35" customWidth="1"/>
    <col min="9" max="9" width="9.140625" style="37"/>
    <col min="10" max="10" width="7" style="37" customWidth="1"/>
    <col min="11" max="11" width="9.140625" style="37"/>
    <col min="12" max="12" width="6.28515625" style="35" customWidth="1"/>
    <col min="14" max="14" width="9.140625" style="37"/>
    <col min="15" max="15" width="7" style="37" customWidth="1"/>
    <col min="16" max="16" width="9.140625" style="37"/>
    <col min="17" max="17" width="6.28515625" style="35" customWidth="1"/>
    <col min="19" max="19" width="9.140625" style="37"/>
    <col min="20" max="20" width="7" customWidth="1"/>
  </cols>
  <sheetData>
    <row r="1" spans="1:21" ht="15.75" thickBot="1">
      <c r="C1" t="s">
        <v>2</v>
      </c>
      <c r="D1" s="37" t="s">
        <v>3</v>
      </c>
      <c r="E1" s="37" t="s">
        <v>4</v>
      </c>
      <c r="H1" t="s">
        <v>2</v>
      </c>
      <c r="I1" s="37" t="s">
        <v>3</v>
      </c>
      <c r="J1" s="37" t="s">
        <v>4</v>
      </c>
      <c r="M1" t="s">
        <v>2</v>
      </c>
      <c r="N1" s="37" t="s">
        <v>3</v>
      </c>
      <c r="O1" s="37" t="s">
        <v>4</v>
      </c>
      <c r="R1" t="s">
        <v>2</v>
      </c>
      <c r="S1" s="37" t="s">
        <v>3</v>
      </c>
      <c r="T1" s="37" t="s">
        <v>4</v>
      </c>
    </row>
    <row r="2" spans="1:21" ht="17.25" thickTop="1" thickBot="1">
      <c r="A2" s="30">
        <v>1</v>
      </c>
      <c r="B2" s="38">
        <v>60</v>
      </c>
      <c r="C2" s="25">
        <v>9.26</v>
      </c>
      <c r="D2" s="36" t="str">
        <f>IMDIV(C2,B2)</f>
        <v>0.154333333333333</v>
      </c>
      <c r="E2" s="39">
        <f>ROUND(D2,3)</f>
        <v>0.154</v>
      </c>
      <c r="F2" s="39">
        <f>SUM(E2,20)</f>
        <v>20.154</v>
      </c>
      <c r="G2" s="38">
        <v>60</v>
      </c>
      <c r="H2" s="25">
        <v>9</v>
      </c>
      <c r="I2" s="36" t="str">
        <f t="shared" ref="I2:I3" si="0">IMDIV(H2,G2)</f>
        <v>0.15</v>
      </c>
      <c r="J2" s="39">
        <f t="shared" ref="J2:J3" si="1">ROUND(I2,3)</f>
        <v>0.15</v>
      </c>
      <c r="K2" s="39">
        <f t="shared" ref="K2" si="2">SUM(J2,20)</f>
        <v>20.149999999999999</v>
      </c>
      <c r="L2" s="38">
        <v>60</v>
      </c>
      <c r="M2" s="25">
        <v>7.82</v>
      </c>
      <c r="N2" s="36" t="str">
        <f t="shared" ref="N2:N3" si="3">IMDIV(M2,L2)</f>
        <v>0.130333333333333</v>
      </c>
      <c r="O2" s="39">
        <f t="shared" ref="O2:O3" si="4">ROUND(N2,3)</f>
        <v>0.13</v>
      </c>
      <c r="P2" s="39">
        <f>SUM(O2,20)</f>
        <v>20.13</v>
      </c>
      <c r="Q2" s="38">
        <v>60</v>
      </c>
      <c r="R2" s="25">
        <v>7.59</v>
      </c>
      <c r="S2" s="36" t="str">
        <f t="shared" ref="S2:S3" si="5">IMDIV(R2,Q2)</f>
        <v>0.1265</v>
      </c>
      <c r="T2" s="39">
        <f t="shared" ref="T2:T3" si="6">ROUND(S2,3)</f>
        <v>0.127</v>
      </c>
      <c r="U2" s="39">
        <f t="shared" ref="U2" si="7">SUM(T2,20)</f>
        <v>20.126999999999999</v>
      </c>
    </row>
    <row r="3" spans="1:21" ht="16.5" thickTop="1" thickBot="1">
      <c r="A3" s="31"/>
      <c r="B3" s="38">
        <v>60</v>
      </c>
      <c r="C3" s="22">
        <v>59.91</v>
      </c>
      <c r="D3" s="36" t="str">
        <f t="shared" ref="D3" si="8">IMDIV(C3,B3)</f>
        <v>0.9985</v>
      </c>
      <c r="E3" s="39">
        <f>ROUND(D3,3)</f>
        <v>0.999</v>
      </c>
      <c r="F3" s="39">
        <f>SUM(E3,46)</f>
        <v>46.999000000000002</v>
      </c>
      <c r="G3" s="38">
        <v>60</v>
      </c>
      <c r="H3" s="22">
        <v>0.35</v>
      </c>
      <c r="I3" s="36" t="str">
        <f t="shared" si="0"/>
        <v>0.00583333333333333</v>
      </c>
      <c r="J3" s="39">
        <f t="shared" si="1"/>
        <v>6.0000000000000001E-3</v>
      </c>
      <c r="K3" s="39">
        <f t="shared" ref="K3" si="9">SUM(J3,46)</f>
        <v>46.006</v>
      </c>
      <c r="L3" s="38">
        <v>60</v>
      </c>
      <c r="M3" s="22">
        <v>58.77</v>
      </c>
      <c r="N3" s="36" t="str">
        <f t="shared" si="3"/>
        <v>0.9795</v>
      </c>
      <c r="O3" s="39">
        <f t="shared" si="4"/>
        <v>0.98</v>
      </c>
      <c r="P3" s="39">
        <f>SUM(O3,46)</f>
        <v>46.98</v>
      </c>
      <c r="Q3" s="38">
        <v>60</v>
      </c>
      <c r="R3" s="22">
        <v>59.21</v>
      </c>
      <c r="S3" s="36" t="str">
        <f t="shared" si="5"/>
        <v>0.986833333333333</v>
      </c>
      <c r="T3" s="39">
        <f t="shared" si="6"/>
        <v>0.98699999999999999</v>
      </c>
      <c r="U3" s="39">
        <f t="shared" ref="U3" si="10">SUM(T3,46)</f>
        <v>46.987000000000002</v>
      </c>
    </row>
    <row r="4" spans="1:21" ht="15.75" thickTop="1"/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Isaiah Scheffer</dc:creator>
  <cp:lastModifiedBy>Isaiah Scheffer</cp:lastModifiedBy>
  <cp:lastPrinted>2015-03-06T17:49:18Z</cp:lastPrinted>
  <dcterms:created xsi:type="dcterms:W3CDTF">2012-11-10T03:29:26Z</dcterms:created>
  <dcterms:modified xsi:type="dcterms:W3CDTF">2015-03-06T17:57:05Z</dcterms:modified>
</cp:coreProperties>
</file>